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<sst xmlns="http://schemas.openxmlformats.org/spreadsheetml/2006/main" count="385" uniqueCount="251">
  <si>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</si>
  <si>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</si>
  <si>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</si>
  <si>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</si>
  <si>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</si>
  <si>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</si>
  <si>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</si>
  <si>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</si>
  <si>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</si>
  <si>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</si>
  <si>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</si>
  <si>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</si>
  <si>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</si>
  <si>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</si>
  <si>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</si>
  <si>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</si>
  <si>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</si>
  <si>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</si>
  <si>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</si>
  <si>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</si>
  <si>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</si>
  <si>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</si>
  <si>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</si>
  <si>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</si>
  <si>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</si>
  <si>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</si>
  <si>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</si>
  <si>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</si>
  <si>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</si>
  <si>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</si>
  <si>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</si>
  <si>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</si>
  <si>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</si>
  <si>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</si>
  <si>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</si>
  <si>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</si>
  <si>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</si>
  <si>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</si>
  <si>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</si>
  <si>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</si>
  <si>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</si>
  <si>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</si>
  <si>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</si>
  <si>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</si>
  <si>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</si>
  <si>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</si>
  <si>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</si>
  <si>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</si>
  <si>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</si>
  <si>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</si>
  <si>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</si>
  <si>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</si>
  <si>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</si>
  <si>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</si>
  <si>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</si>
  <si>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</si>
  <si>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</si>
  <si>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</si>
  <si>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</si>
  <si>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</si>
  <si>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</si>
  <si>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</si>
  <si>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</si>
  <si>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</si>
  <si>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</si>
  <si>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</si>
  <si>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</si>
  <si>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</si>
  <si>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</si>
  <si>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</si>
  <si>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</si>
  <si>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</si>
  <si>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</si>
  <si>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</si>
  <si>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</si>
  <si>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</si>
  <si>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</si>
  <si>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</si>
  <si>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</si>
  <si>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</si>
  <si>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</si>
  <si>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</si>
  <si>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</si>
  <si>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</si>
  <si>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</si>
  <si>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</si>
  <si>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</si>
  <si>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</si>
  <si>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</si>
  <si>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</si>
  <si>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</si>
  <si>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</si>
  <si>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</si>
  <si>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</si>
  <si>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</si>
  <si>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</si>
  <si>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</si>
  <si>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</si>
  <si>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</si>
  <si>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</si>
  <si>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</si>
  <si>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</si>
  <si>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</si>
  <si>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</si>
  <si>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</si>
  <si>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</si>
  <si>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</si>
  <si>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</si>
  <si>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</si>
  <si>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</si>
  <si>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</si>
  <si>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</si>
  <si>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</si>
  <si>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</si>
  <si>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</si>
  <si>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</si>
  <si>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</si>
  <si>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</si>
  <si>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</si>
  <si>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</si>
  <si>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</si>
  <si>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</si>
  <si>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</si>
  <si>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</si>
  <si>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</si>
  <si>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</si>
  <si>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</si>
  <si>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</si>
  <si>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</si>
  <si>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</si>
  <si>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</si>
  <si>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</si>
  <si>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</si>
  <si>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</si>
  <si>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</si>
  <si>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</si>
  <si>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</si>
  <si>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</si>
  <si>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</si>
  <si>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</si>
  <si>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</si>
  <si>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</si>
  <si>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</si>
  <si>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</si>
  <si>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</si>
  <si>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</si>
  <si>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</si>
  <si>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</si>
  <si>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</si>
  <si>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</si>
  <si>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</si>
  <si>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</si>
  <si>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</si>
  <si>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</si>
  <si>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</si>
  <si>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</si>
  <si>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</si>
  <si>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</si>
  <si>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</si>
  <si>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</si>
  <si>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</si>
  <si>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</si>
  <si>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</si>
  <si>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</si>
  <si>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</si>
  <si>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</si>
  <si>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</si>
  <si>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</si>
  <si>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</si>
  <si>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</si>
  <si>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</si>
  <si>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</si>
  <si>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</si>
  <si>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</si>
  <si>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</si>
  <si>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</si>
  <si>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</si>
  <si>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</si>
  <si>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</si>
  <si>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</si>
  <si>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</si>
  <si>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</si>
  <si>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</si>
  <si>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</si>
  <si>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</si>
  <si>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</si>
  <si>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</si>
  <si>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</si>
  <si>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</si>
  <si>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</si>
  <si>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</si>
  <si>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</si>
  <si>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</si>
  <si>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</si>
  <si>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</si>
  <si>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</si>
  <si>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</si>
  <si>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</si>
  <si>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</si>
  <si>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</si>
  <si>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</si>
  <si>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</si>
  <si>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</si>
  <si>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</si>
  <si>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</si>
  <si>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</si>
  <si>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</si>
  <si>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</si>
  <si>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</si>
  <si>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</si>
  <si>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</si>
  <si>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</si>
  <si>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</si>
  <si>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</si>
  <si>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</si>
  <si>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</si>
  <si>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</si>
  <si>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</si>
  <si>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</si>
  <si>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</si>
  <si>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</si>
  <si>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</si>
  <si>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</si>
  <si>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</si>
  <si>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</si>
  <si>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</si>
  <si>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</si>
  <si>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</si>
  <si>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</si>
  <si>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</si>
  <si>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</si>
  <si>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</si>
  <si>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</si>
  <si>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</si>
  <si>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</si>
  <si>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</si>
  <si>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</si>
  <si>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</si>
  <si>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</si>
  <si>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</si>
  <si>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</si>
  <si>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</si>
  <si>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</si>
  <si>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</si>
  <si>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</si>
  <si>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</si>
  <si>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</si>
  <si>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</si>
  <si>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</si>
  <si>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2616/QĐ-UBND ngày 15/10/2021 của UBND tỉnh Thừa Thiên Huế</t>
  </si>
  <si>
    <t>(Theo TCBC số 23/2021/PLX-TCBC ngày 25/9/2021 của TĐ Xăng dầu VN Petrolimex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</si>
</sst>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54">
      <selection activeCell="F153" sqref="F15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143507.23684210525</v>
      </c>
      <c r="H9" s="50">
        <f aca="true" t="shared" si="0" ref="H9:I18">H$13*$F9/$F$13</f>
        <v>135354.6052631579</v>
      </c>
      <c r="I9" s="51">
        <f t="shared" si="0"/>
        <v>137990.7894736842</v>
      </c>
      <c r="N9" s="52">
        <f>ROUND(IF($N$8=1,$G9,IF($N$8=2,$H9,IF($N$8=3,$I9,IF($N$8=4,$J9,IF($N$8=5,$K9,IF($N$8=6,$L9)))))),1)</f>
        <v>143507.2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169338.5394736842</v>
      </c>
      <c r="H10" s="50">
        <f t="shared" si="0"/>
        <v>159718.43421052632</v>
      </c>
      <c r="I10" s="51">
        <f t="shared" si="0"/>
        <v>162829.13157894736</v>
      </c>
      <c r="N10" s="52">
        <f aca="true" t="shared" si="1" ref="N10:N48">ROUND(IF($N$8=1,$G10,IF($N$8=2,$H10,IF($N$8=3,$I10,IF($N$8=4,$J10,IF($N$8=5,$K10,IF($N$8=6,$L10)))))),1)</f>
        <v>169338.5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184406.79934210522</v>
      </c>
      <c r="H11" s="50">
        <f t="shared" si="0"/>
        <v>173930.6677631579</v>
      </c>
      <c r="I11" s="51">
        <f t="shared" si="0"/>
        <v>177318.1644736842</v>
      </c>
      <c r="N11" s="52">
        <f t="shared" si="1"/>
        <v>184406.8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199475.0592105263</v>
      </c>
      <c r="H12" s="50">
        <f t="shared" si="0"/>
        <v>188142.90131578944</v>
      </c>
      <c r="I12" s="51">
        <f t="shared" si="0"/>
        <v>191807.19736842104</v>
      </c>
      <c r="N12" s="52">
        <f t="shared" si="1"/>
        <v>199475.1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218131</v>
      </c>
      <c r="H13" s="12">
        <v>205739</v>
      </c>
      <c r="I13" s="13">
        <v>209746</v>
      </c>
      <c r="J13" s="24"/>
      <c r="K13" s="24"/>
      <c r="L13" s="24"/>
      <c r="N13" s="52">
        <f t="shared" si="1"/>
        <v>218131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236786.94078947365</v>
      </c>
      <c r="H14" s="50">
        <f t="shared" si="0"/>
        <v>223335.0986842105</v>
      </c>
      <c r="I14" s="51">
        <f t="shared" si="0"/>
        <v>227684.80263157893</v>
      </c>
      <c r="N14" s="52">
        <f t="shared" si="1"/>
        <v>236786.9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257595.49013157893</v>
      </c>
      <c r="H15" s="50">
        <f t="shared" si="0"/>
        <v>242961.51644736843</v>
      </c>
      <c r="I15" s="51">
        <f t="shared" si="0"/>
        <v>247693.46710526315</v>
      </c>
      <c r="N15" s="52">
        <f t="shared" si="1"/>
        <v>257595.5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278404.0394736842</v>
      </c>
      <c r="H16" s="50">
        <f t="shared" si="0"/>
        <v>262587.9342105263</v>
      </c>
      <c r="I16" s="51">
        <f t="shared" si="0"/>
        <v>267702.13157894736</v>
      </c>
      <c r="N16" s="52">
        <f t="shared" si="1"/>
        <v>278404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330066.6447368421</v>
      </c>
      <c r="H17" s="50">
        <f t="shared" si="0"/>
        <v>311315.59210526315</v>
      </c>
      <c r="I17" s="51">
        <f t="shared" si="0"/>
        <v>317378.81578947365</v>
      </c>
      <c r="N17" s="52">
        <f t="shared" si="1"/>
        <v>330066.6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388904.6118421053</v>
      </c>
      <c r="H18" s="50">
        <f t="shared" si="0"/>
        <v>366810.98026315786</v>
      </c>
      <c r="I18" s="51">
        <f t="shared" si="0"/>
        <v>373955.0394736842</v>
      </c>
      <c r="N18" s="52">
        <f t="shared" si="1"/>
        <v>388904.6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148253.2894736842</v>
      </c>
      <c r="H19" s="50">
        <f aca="true" t="shared" si="2" ref="H19:I22">H$23*$F19/$F$23</f>
        <v>143445.3947368421</v>
      </c>
      <c r="I19" s="51">
        <f t="shared" si="2"/>
        <v>145103.2894736842</v>
      </c>
      <c r="N19" s="52">
        <f t="shared" si="1"/>
        <v>148253.3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174938.88157894736</v>
      </c>
      <c r="H20" s="50">
        <f t="shared" si="2"/>
        <v>169265.56578947368</v>
      </c>
      <c r="I20" s="51">
        <f t="shared" si="2"/>
        <v>171221.88157894736</v>
      </c>
      <c r="N20" s="52">
        <f t="shared" si="1"/>
        <v>174938.9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190505.47697368418</v>
      </c>
      <c r="H21" s="50">
        <f t="shared" si="2"/>
        <v>184327.3322368421</v>
      </c>
      <c r="I21" s="51">
        <f t="shared" si="2"/>
        <v>186457.7269736842</v>
      </c>
      <c r="N21" s="52">
        <f t="shared" si="1"/>
        <v>190505.5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206072.07236842104</v>
      </c>
      <c r="H22" s="50">
        <f t="shared" si="2"/>
        <v>199389.0986842105</v>
      </c>
      <c r="I22" s="51">
        <f t="shared" si="2"/>
        <v>201693.57236842104</v>
      </c>
      <c r="N22" s="52">
        <f t="shared" si="1"/>
        <v>206072.1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225345</v>
      </c>
      <c r="H23" s="12">
        <v>218037</v>
      </c>
      <c r="I23" s="12">
        <v>220557</v>
      </c>
      <c r="J23" s="24"/>
      <c r="K23" s="24"/>
      <c r="L23" s="24"/>
      <c r="N23" s="52">
        <f t="shared" si="1"/>
        <v>225345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244617.92763157893</v>
      </c>
      <c r="H24" s="50">
        <f t="shared" si="3"/>
        <v>236684.90131578947</v>
      </c>
      <c r="I24" s="51">
        <f t="shared" si="3"/>
        <v>239420.42763157893</v>
      </c>
      <c r="N24" s="52">
        <f t="shared" si="1"/>
        <v>244617.9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266114.65460526315</v>
      </c>
      <c r="H25" s="50">
        <f t="shared" si="3"/>
        <v>257484.48355263157</v>
      </c>
      <c r="I25" s="51">
        <f t="shared" si="3"/>
        <v>260460.40460526315</v>
      </c>
      <c r="N25" s="52">
        <f t="shared" si="1"/>
        <v>266114.7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287611.38157894736</v>
      </c>
      <c r="H26" s="50">
        <f t="shared" si="3"/>
        <v>278284.06578947365</v>
      </c>
      <c r="I26" s="51">
        <f t="shared" si="3"/>
        <v>281500.38157894736</v>
      </c>
      <c r="N26" s="52">
        <f t="shared" si="1"/>
        <v>287611.4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340982.56578947365</v>
      </c>
      <c r="H27" s="50">
        <f t="shared" si="3"/>
        <v>329924.4078947368</v>
      </c>
      <c r="I27" s="51">
        <f t="shared" si="3"/>
        <v>333737.56578947365</v>
      </c>
      <c r="N27" s="52">
        <f t="shared" si="1"/>
        <v>340982.6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401766.41447368416</v>
      </c>
      <c r="H28" s="50">
        <f t="shared" si="3"/>
        <v>388737.01973684214</v>
      </c>
      <c r="I28" s="51">
        <f t="shared" si="3"/>
        <v>393229.9144736842</v>
      </c>
      <c r="N28" s="52">
        <f t="shared" si="1"/>
        <v>401766.4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152913.15789473685</v>
      </c>
      <c r="H29" s="50">
        <f aca="true" t="shared" si="4" ref="H29:I32">H$33*$F29/$F$33</f>
        <v>149099.34210526315</v>
      </c>
      <c r="I29" s="51">
        <f t="shared" si="4"/>
        <v>151226.31578947368</v>
      </c>
      <c r="N29" s="52">
        <f t="shared" si="1"/>
        <v>152913.2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180437.52631578947</v>
      </c>
      <c r="H30" s="50">
        <f t="shared" si="4"/>
        <v>175937.2236842105</v>
      </c>
      <c r="I30" s="51">
        <f t="shared" si="4"/>
        <v>178447.05263157893</v>
      </c>
      <c r="N30" s="52">
        <f t="shared" si="1"/>
        <v>180437.5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196493.40789473683</v>
      </c>
      <c r="H31" s="50">
        <f t="shared" si="4"/>
        <v>191592.65460526315</v>
      </c>
      <c r="I31" s="51">
        <f t="shared" si="4"/>
        <v>194325.81578947368</v>
      </c>
      <c r="N31" s="52">
        <f t="shared" si="1"/>
        <v>196493.4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212549.28947368418</v>
      </c>
      <c r="H32" s="50">
        <f t="shared" si="4"/>
        <v>207248.08552631576</v>
      </c>
      <c r="I32" s="51">
        <f t="shared" si="4"/>
        <v>210204.5789473684</v>
      </c>
      <c r="N32" s="52">
        <f t="shared" si="1"/>
        <v>212549.3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232428</v>
      </c>
      <c r="H33" s="12">
        <v>226631</v>
      </c>
      <c r="I33" s="12">
        <v>229864</v>
      </c>
      <c r="J33" s="24"/>
      <c r="K33" s="24"/>
      <c r="L33" s="24"/>
      <c r="N33" s="52">
        <f t="shared" si="1"/>
        <v>232428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252306.71052631576</v>
      </c>
      <c r="H34" s="50">
        <f t="shared" si="5"/>
        <v>246013.91447368418</v>
      </c>
      <c r="I34" s="51">
        <f t="shared" si="5"/>
        <v>249523.42105263157</v>
      </c>
      <c r="N34" s="52">
        <f t="shared" si="1"/>
        <v>252306.7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274479.11842105264</v>
      </c>
      <c r="H35" s="50">
        <f t="shared" si="5"/>
        <v>267633.31907894736</v>
      </c>
      <c r="I35" s="51">
        <f t="shared" si="5"/>
        <v>271451.2368421053</v>
      </c>
      <c r="N35" s="52">
        <f t="shared" si="1"/>
        <v>274479.1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296651.5263157895</v>
      </c>
      <c r="H36" s="50">
        <f t="shared" si="5"/>
        <v>289252.7236842105</v>
      </c>
      <c r="I36" s="51">
        <f t="shared" si="5"/>
        <v>293379.05263157893</v>
      </c>
      <c r="N36" s="52">
        <f t="shared" si="1"/>
        <v>296651.5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351700.26315789466</v>
      </c>
      <c r="H37" s="50">
        <f t="shared" si="5"/>
        <v>342928.4868421052</v>
      </c>
      <c r="I37" s="51">
        <f t="shared" si="5"/>
        <v>347820.52631578944</v>
      </c>
      <c r="N37" s="52">
        <f t="shared" si="1"/>
        <v>351700.3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414394.65789473685</v>
      </c>
      <c r="H38" s="50">
        <f t="shared" si="5"/>
        <v>404059.21710526315</v>
      </c>
      <c r="I38" s="51">
        <f t="shared" si="5"/>
        <v>409823.31578947365</v>
      </c>
      <c r="N38" s="52">
        <f t="shared" si="1"/>
        <v>414394.7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159110.52631578947</v>
      </c>
      <c r="H39" s="50">
        <f aca="true" t="shared" si="6" ref="H39:I42">H$43*$F39/$F$43</f>
        <v>153935.52631578947</v>
      </c>
      <c r="I39" s="51">
        <f t="shared" si="6"/>
        <v>152967.1052631579</v>
      </c>
      <c r="N39" s="52">
        <f t="shared" si="1"/>
        <v>159110.5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187750.42105263157</v>
      </c>
      <c r="H40" s="50">
        <f t="shared" si="6"/>
        <v>181643.92105263157</v>
      </c>
      <c r="I40" s="51">
        <f t="shared" si="6"/>
        <v>180501.18421052632</v>
      </c>
      <c r="N40" s="52">
        <f t="shared" si="1"/>
        <v>187750.4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204457.02631578947</v>
      </c>
      <c r="H41" s="50">
        <f t="shared" si="6"/>
        <v>197807.15131578947</v>
      </c>
      <c r="I41" s="51">
        <f t="shared" si="6"/>
        <v>196562.73026315786</v>
      </c>
      <c r="N41" s="52">
        <f t="shared" si="1"/>
        <v>204457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221163.63157894736</v>
      </c>
      <c r="H42" s="50">
        <f t="shared" si="6"/>
        <v>213970.38157894736</v>
      </c>
      <c r="I42" s="51">
        <f t="shared" si="6"/>
        <v>212624.27631578944</v>
      </c>
      <c r="N42" s="52">
        <f t="shared" si="1"/>
        <v>221163.6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241848</v>
      </c>
      <c r="H43" s="12">
        <v>233982</v>
      </c>
      <c r="I43" s="12">
        <v>232510</v>
      </c>
      <c r="J43" s="24"/>
      <c r="K43" s="24"/>
      <c r="L43" s="24"/>
      <c r="N43" s="52">
        <f t="shared" si="1"/>
        <v>241848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262532.3684210526</v>
      </c>
      <c r="H44" s="50">
        <f t="shared" si="7"/>
        <v>253993.6184210526</v>
      </c>
      <c r="I44" s="51">
        <f t="shared" si="7"/>
        <v>252395.72368421053</v>
      </c>
      <c r="N44" s="52">
        <f t="shared" si="1"/>
        <v>262532.4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285603.3947368421</v>
      </c>
      <c r="H45" s="50">
        <f t="shared" si="7"/>
        <v>276314.2697368421</v>
      </c>
      <c r="I45" s="51">
        <f t="shared" si="7"/>
        <v>274575.9539473684</v>
      </c>
      <c r="N45" s="52">
        <f t="shared" si="1"/>
        <v>285603.4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308674.4210526316</v>
      </c>
      <c r="H46" s="50">
        <f t="shared" si="7"/>
        <v>298634.9210526316</v>
      </c>
      <c r="I46" s="51">
        <f t="shared" si="7"/>
        <v>296756.1842105263</v>
      </c>
      <c r="N46" s="52">
        <f t="shared" si="1"/>
        <v>308674.4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365954.2105263157</v>
      </c>
      <c r="H47" s="50">
        <f t="shared" si="7"/>
        <v>354051.7105263158</v>
      </c>
      <c r="I47" s="51">
        <f t="shared" si="7"/>
        <v>351824.34210526315</v>
      </c>
      <c r="N47" s="52">
        <f t="shared" si="1"/>
        <v>365954.2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431189.52631578944</v>
      </c>
      <c r="H48" s="50">
        <f t="shared" si="7"/>
        <v>417165.27631578944</v>
      </c>
      <c r="I48" s="51">
        <f t="shared" si="7"/>
        <v>414540.85526315786</v>
      </c>
      <c r="N48" s="52">
        <f t="shared" si="1"/>
        <v>431189.5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204955.93220338985</v>
      </c>
      <c r="H49" s="50">
        <f>H$50*$F49/$F$50</f>
        <v>198289.83050847458</v>
      </c>
      <c r="I49" s="51">
        <f>I$50*$F49/$F$50</f>
        <v>197042.37288135593</v>
      </c>
      <c r="N49" s="52">
        <f aca="true" t="shared" si="8" ref="N49:N95">ROUND(IF($N$8=1,$G49,IF($N$8=2,$H49,IF($N$8=3,$I49,IF($N$8=4,$J49,IF($N$8=5,$K49,IF($N$8=6,$L49)))))),1)</f>
        <v>204955.9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241848</v>
      </c>
      <c r="H50" s="12">
        <v>233982</v>
      </c>
      <c r="I50" s="12">
        <v>232510</v>
      </c>
      <c r="N50" s="52">
        <f t="shared" si="8"/>
        <v>241848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286938.30508474575</v>
      </c>
      <c r="H51" s="50">
        <f t="shared" si="9"/>
        <v>277605.76271186443</v>
      </c>
      <c r="I51" s="51">
        <f t="shared" si="9"/>
        <v>275859.3220338983</v>
      </c>
      <c r="N51" s="52">
        <f t="shared" si="8"/>
        <v>286938.3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338177.2881355932</v>
      </c>
      <c r="H52" s="50">
        <f t="shared" si="9"/>
        <v>327178.22033898305</v>
      </c>
      <c r="I52" s="51">
        <f t="shared" si="9"/>
        <v>325119.9152542373</v>
      </c>
      <c r="N52" s="52">
        <f t="shared" si="8"/>
        <v>338177.3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546153.8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568000</v>
      </c>
      <c r="H94" s="12">
        <v>527000</v>
      </c>
      <c r="I94" s="13">
        <v>502000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589846.2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400021.46341463417</v>
      </c>
      <c r="H104" s="69">
        <f>H$105*$F104/$F$105</f>
        <v>395167.80487804883</v>
      </c>
      <c r="I104" s="68">
        <f>I$105*$F104/$F$105</f>
        <v>389098.5365853659</v>
      </c>
      <c r="N104" s="52">
        <f t="shared" si="20"/>
        <v>400021.5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410022</v>
      </c>
      <c r="H105" s="12">
        <v>405047</v>
      </c>
      <c r="I105" s="13">
        <v>398826</v>
      </c>
      <c r="J105" s="22"/>
      <c r="K105" s="22"/>
      <c r="L105" s="22"/>
      <c r="N105" s="52">
        <f t="shared" si="20"/>
        <v>410022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420022.53658536595</v>
      </c>
      <c r="H106" s="69">
        <f>H$105*$F106/$F$105</f>
        <v>414926.1951219513</v>
      </c>
      <c r="I106" s="68">
        <f>I$105*$F106/$F$105</f>
        <v>408553.4634146342</v>
      </c>
      <c r="N106" s="52">
        <f t="shared" si="20"/>
        <v>420022.5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388658.5365853659</v>
      </c>
      <c r="H107" s="69">
        <f>H$108*$F107/$F$108</f>
        <v>388227.3170731708</v>
      </c>
      <c r="I107" s="68">
        <f>I$108*$F107/$F$108</f>
        <v>385114.14634146343</v>
      </c>
      <c r="N107" s="52">
        <f t="shared" si="20"/>
        <v>388658.5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398375</v>
      </c>
      <c r="H108" s="12">
        <v>397933</v>
      </c>
      <c r="I108" s="13">
        <v>394742</v>
      </c>
      <c r="J108" s="22"/>
      <c r="K108" s="22"/>
      <c r="L108" s="22"/>
      <c r="N108" s="52">
        <f t="shared" si="20"/>
        <v>398375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408091.46341463417</v>
      </c>
      <c r="H109" s="69">
        <f>H$108*$F109/$F$108</f>
        <v>407638.6829268293</v>
      </c>
      <c r="I109" s="68">
        <f>I$108*$F109/$F$108</f>
        <v>404369.8536585367</v>
      </c>
      <c r="N109" s="52">
        <f t="shared" si="20"/>
        <v>408091.5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344184.46601941745</v>
      </c>
      <c r="H118" s="90">
        <f>H$119*$F118/$F$119</f>
        <v>331881.5533980582</v>
      </c>
      <c r="I118" s="89">
        <f>I$119*$F118/$F$119</f>
        <v>331651.4563106796</v>
      </c>
      <c r="N118" s="52">
        <f t="shared" si="20"/>
        <v>344184.5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354510</v>
      </c>
      <c r="H119" s="12">
        <v>341838</v>
      </c>
      <c r="I119" s="13">
        <v>341601</v>
      </c>
      <c r="J119" s="22"/>
      <c r="K119" s="22"/>
      <c r="L119" s="22"/>
      <c r="N119" s="52">
        <f t="shared" si="20"/>
        <v>354510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364835.53398058255</v>
      </c>
      <c r="H120" s="90">
        <f>H$119*$F120/$F$119</f>
        <v>351794.4466019418</v>
      </c>
      <c r="I120" s="89">
        <f>I$119*$F120/$F$119</f>
        <v>351550.5436893204</v>
      </c>
      <c r="N120" s="52">
        <f t="shared" si="20"/>
        <v>364835.5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381662.7450980392</v>
      </c>
      <c r="H121" s="69">
        <f>H$122*$F121/$F$122</f>
        <v>372879.4117647059</v>
      </c>
      <c r="I121" s="68">
        <f>I$122*$F121/$F$122</f>
        <v>378182.35294117645</v>
      </c>
      <c r="N121" s="52">
        <f t="shared" si="20"/>
        <v>381662.7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389296</v>
      </c>
      <c r="H122" s="12">
        <v>380337</v>
      </c>
      <c r="I122" s="13">
        <v>385746</v>
      </c>
      <c r="J122" s="22"/>
      <c r="K122" s="22"/>
      <c r="L122" s="22"/>
      <c r="N122" s="52">
        <f t="shared" si="20"/>
        <v>389296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396929.2549019608</v>
      </c>
      <c r="H123" s="69">
        <f>H$122*$F123/$F$122</f>
        <v>387794.58823529416</v>
      </c>
      <c r="I123" s="68">
        <f>I$122*$F123/$F$122</f>
        <v>393309.64705882355</v>
      </c>
      <c r="N123" s="52">
        <f t="shared" si="20"/>
        <v>396929.3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250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20336</v>
      </c>
      <c r="G141" s="55">
        <v>1.02</v>
      </c>
      <c r="H141" s="57">
        <f>F141*G141</f>
        <v>20742.72</v>
      </c>
      <c r="K141" s="73"/>
      <c r="L141" s="73"/>
      <c r="N141" s="76">
        <f>ROUND(F141,1)</f>
        <v>20336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250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20336</v>
      </c>
      <c r="G151" s="55">
        <v>1.02</v>
      </c>
      <c r="H151" s="57">
        <f>F151*G151</f>
        <v>20742.72</v>
      </c>
      <c r="K151" s="73"/>
      <c r="L151" s="73"/>
      <c r="N151" s="76">
        <f>ROUND(F151,1)</f>
        <v>20336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2021-10-28T02:29:50Z</dcterms:modified>
  <cp:category/>
  <cp:version/>
  <cp:contentType/>
  <cp:contentStatus/>
</cp:coreProperties>
</file>